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175" windowHeight="12630"/>
  </bookViews>
  <sheets>
    <sheet name="Sheet1" sheetId="1" r:id="rId1"/>
  </sheets>
  <externalReferences>
    <externalReference r:id="rId2"/>
  </externalReferences>
  <definedNames>
    <definedName name="类别">[1]行业类别!$B$2:$B$97</definedName>
    <definedName name="_xlnm.Print_Area" localSheetId="0">Sheet1!$A$1:$R$32</definedName>
  </definedNames>
  <calcPr calcId="144525"/>
</workbook>
</file>

<file path=xl/sharedStrings.xml><?xml version="1.0" encoding="utf-8"?>
<sst xmlns="http://schemas.openxmlformats.org/spreadsheetml/2006/main" count="131">
  <si>
    <t>建设项目环境保护审批登记表</t>
  </si>
  <si>
    <t>填表单位（盖章）：</t>
  </si>
  <si>
    <t>湖南景玺环保科技有限公司</t>
  </si>
  <si>
    <t>填表人（签字）：</t>
  </si>
  <si>
    <t xml:space="preserve">项目经办人（签字）： </t>
  </si>
  <si>
    <t>建设项目</t>
  </si>
  <si>
    <t>项目名称</t>
  </si>
  <si>
    <t>年产3万平方米标识标牌项目</t>
  </si>
  <si>
    <t>建设地点</t>
  </si>
  <si>
    <t>岳阳市经济技术开发区</t>
  </si>
  <si>
    <t>建设规模及内容</t>
  </si>
  <si>
    <t>主要生产标识标牌等</t>
  </si>
  <si>
    <t>建设性质</t>
  </si>
  <si>
    <t>新建</t>
  </si>
  <si>
    <t>行业类别</t>
  </si>
  <si>
    <t>C24文教、工美、体育和娱乐用品制造业</t>
  </si>
  <si>
    <t>环境影响评价管理类别</t>
  </si>
  <si>
    <t>编制报告表</t>
  </si>
  <si>
    <t>总投资（万元）</t>
  </si>
  <si>
    <t>环保投资（万元）</t>
  </si>
  <si>
    <t>所占比例(%)</t>
  </si>
  <si>
    <t>建设单位</t>
  </si>
  <si>
    <t>单位名称</t>
  </si>
  <si>
    <t>湖南精彩标识标牌有限公司</t>
  </si>
  <si>
    <t>联系电话</t>
  </si>
  <si>
    <t>18207305317</t>
  </si>
  <si>
    <t>评价单位</t>
  </si>
  <si>
    <t>17718901676</t>
  </si>
  <si>
    <t>通讯地址</t>
  </si>
  <si>
    <t>邮政编码</t>
  </si>
  <si>
    <t>141000</t>
  </si>
  <si>
    <t>株洲市天元区渌江路137号环保大楼B座10-11层</t>
  </si>
  <si>
    <t>412007</t>
  </si>
  <si>
    <t>法人代表</t>
  </si>
  <si>
    <t>陈四龙</t>
  </si>
  <si>
    <t>联系人</t>
  </si>
  <si>
    <t>夏工</t>
  </si>
  <si>
    <t>证书编号</t>
  </si>
  <si>
    <t>国环评证乙字第2710号</t>
  </si>
  <si>
    <t>评价经费(万元)</t>
  </si>
  <si>
    <t>建设项目所处区域现状</t>
  </si>
  <si>
    <t>环境质量等级</t>
  </si>
  <si>
    <t>环境空气</t>
  </si>
  <si>
    <t>二级</t>
  </si>
  <si>
    <t>地表水</t>
  </si>
  <si>
    <t>Ⅲ类</t>
  </si>
  <si>
    <t>地下水</t>
  </si>
  <si>
    <t>无</t>
  </si>
  <si>
    <t>环境噪声</t>
  </si>
  <si>
    <t>3类</t>
  </si>
  <si>
    <t>海水</t>
  </si>
  <si>
    <t>土壤</t>
  </si>
  <si>
    <t>其它</t>
  </si>
  <si>
    <t>环境敏感特征</t>
  </si>
  <si>
    <r>
      <rPr>
        <sz val="9"/>
        <color indexed="8"/>
        <rFont val="宋体"/>
        <charset val="134"/>
      </rPr>
      <t xml:space="preserve">污
染
物
排
放
达
标
与
总
量
控
制
</t>
    </r>
    <r>
      <rPr>
        <sz val="9"/>
        <color indexed="8"/>
        <rFont val="宋体"/>
        <charset val="134"/>
      </rPr>
      <t>（</t>
    </r>
    <r>
      <rPr>
        <sz val="9"/>
        <color indexed="8"/>
        <rFont val="宋体"/>
        <charset val="134"/>
      </rPr>
      <t xml:space="preserve">
工
业
建
设
项
目
详
填
）</t>
    </r>
  </si>
  <si>
    <t>排放量及主要污染物</t>
  </si>
  <si>
    <t>现有工程（已建+在建）</t>
  </si>
  <si>
    <t>本工程（拟建或调整变更）</t>
  </si>
  <si>
    <t>总体工程（已建+在建+拟建或调整变更）</t>
  </si>
  <si>
    <t>实际排放浓度(1)</t>
  </si>
  <si>
    <t>允许排放浓度(2)</t>
  </si>
  <si>
    <t>实际排放总量(3)</t>
  </si>
  <si>
    <t>核定排放总量(4)</t>
  </si>
  <si>
    <t>预测排放浓度(5)</t>
  </si>
  <si>
    <t>允许排放浓度(6)</t>
  </si>
  <si>
    <t>产生量(7)</t>
  </si>
  <si>
    <t>自身削减量（8）</t>
  </si>
  <si>
    <t>预测排放总量(9)</t>
  </si>
  <si>
    <t>核定排放总量(10)</t>
  </si>
  <si>
    <t>以新带老削减量(11)</t>
  </si>
  <si>
    <t>区域平衡替代本工程削减量(12)</t>
  </si>
  <si>
    <t>预测排放总量(13)</t>
  </si>
  <si>
    <t>核定排放总量(14)</t>
  </si>
  <si>
    <t>排放增减量(15)</t>
  </si>
  <si>
    <t>废水</t>
  </si>
  <si>
    <t>——</t>
  </si>
  <si>
    <t>化学需氧量</t>
  </si>
  <si>
    <t>氨氮</t>
  </si>
  <si>
    <t>石油类</t>
  </si>
  <si>
    <t>废气</t>
  </si>
  <si>
    <t>二氧化硫</t>
  </si>
  <si>
    <t>烟尘</t>
  </si>
  <si>
    <t>工业粉尘</t>
  </si>
  <si>
    <t>氮氧化物</t>
  </si>
  <si>
    <t>工业固体废物</t>
  </si>
  <si>
    <t>与项目有关其它特征污染物</t>
  </si>
  <si>
    <t>VOCs</t>
  </si>
  <si>
    <t>注：1、排放增减量：(+)表示增加，(-)表示减少
    2、(12)：指该项目所在区域通过“区域平衡”专为本工程替代削减的量
    3、(9)=(7)-(8)，(15)=(9)-(11)-(12)，(13)=(3)-(11)+(9)
    4、计量单位：废水排放量——万吨/年；废气排放量——万标立方米/年；工业固体废物排放量——万吨/年；水污染物排放浓度——毫克/升；大气污染物排放浓度——毫克/立方米；水污染物排放量——吨/年；大气污染物排放量——吨/年
    5、COD，氨氮的自身削减量（8）、预测排放总量（9）、预测排放总量（13）以及排放增减量(15)中括号外为污水厂建成前的数据，括号内为污水处理厂建成后数据</t>
  </si>
  <si>
    <t>主  要  生  态  破  坏  控  制  指  标</t>
  </si>
  <si>
    <t xml:space="preserve">           影响及主要措施
生态保护目标    </t>
  </si>
  <si>
    <t>名 称</t>
  </si>
  <si>
    <t>级别或种
类数量</t>
  </si>
  <si>
    <t>影响程度
（严重、一般、小）</t>
  </si>
  <si>
    <t>影响方式
（占用、切隔阻断
或二者皆有）</t>
  </si>
  <si>
    <t>避让、减免影响的
数量或采取保护
措施的种类数量</t>
  </si>
  <si>
    <t>工程避让
投资（万元）</t>
  </si>
  <si>
    <t>另建及功能区
划调整投资
（万元）</t>
  </si>
  <si>
    <t>迁地增殖保
护投资
（万元）</t>
  </si>
  <si>
    <t>工程防护治理投资
（万元）</t>
  </si>
  <si>
    <t>自然保护区</t>
  </si>
  <si>
    <t>水源保护区</t>
  </si>
  <si>
    <t>――</t>
  </si>
  <si>
    <t>重要湿地</t>
  </si>
  <si>
    <t>风景名胜区</t>
  </si>
  <si>
    <t>世界自然、人文遗产地</t>
  </si>
  <si>
    <t>珍稀特有动物</t>
  </si>
  <si>
    <t>珍稀特有植物</t>
  </si>
  <si>
    <r>
      <rPr>
        <sz val="10"/>
        <color indexed="8"/>
        <rFont val="宋体"/>
        <charset val="134"/>
      </rPr>
      <t xml:space="preserve">
   类别及
    形式
占用
土地（hm</t>
    </r>
    <r>
      <rPr>
        <vertAlign val="superscript"/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）</t>
    </r>
  </si>
  <si>
    <t>基本农田</t>
  </si>
  <si>
    <t>林地</t>
  </si>
  <si>
    <t>草地</t>
  </si>
  <si>
    <t>移民及
拆迁人
口数量</t>
  </si>
  <si>
    <t>工程占地拆迁人口</t>
  </si>
  <si>
    <t>环境影响
迁移人口</t>
  </si>
  <si>
    <t>异地
安置</t>
  </si>
  <si>
    <t>后靠
安置</t>
  </si>
  <si>
    <t>临时占用</t>
  </si>
  <si>
    <t>永久占用</t>
  </si>
  <si>
    <t>面   积</t>
  </si>
  <si>
    <t>环评后减缓和恢
复的面积</t>
  </si>
  <si>
    <t>治理水
土流失
面  积</t>
  </si>
  <si>
    <r>
      <rPr>
        <sz val="11"/>
        <color theme="1"/>
        <rFont val="宋体"/>
        <charset val="134"/>
      </rPr>
      <t>工程治理
（km</t>
    </r>
    <r>
      <rPr>
        <vertAlign val="superscript"/>
        <sz val="11"/>
        <color indexed="8"/>
        <rFont val="宋体"/>
        <charset val="134"/>
      </rPr>
      <t>2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</si>
  <si>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宋体"/>
        <charset val="134"/>
      </rPr>
      <t>生物治理
（km</t>
    </r>
    <r>
      <rPr>
        <vertAlign val="superscript"/>
        <sz val="11"/>
        <color indexed="8"/>
        <rFont val="宋体"/>
        <charset val="134"/>
      </rPr>
      <t>2</t>
    </r>
    <r>
      <rPr>
        <sz val="11"/>
        <color theme="1"/>
        <rFont val="宋体"/>
        <charset val="134"/>
      </rPr>
      <t>）</t>
    </r>
  </si>
  <si>
    <t>减少水土流
失量（吨）</t>
  </si>
  <si>
    <t>水土流失治理率（%）</t>
  </si>
  <si>
    <t>噪声
治理费用</t>
  </si>
  <si>
    <t>工程避让
（万元）</t>
  </si>
  <si>
    <t>隔声屏障
（万元）</t>
  </si>
  <si>
    <t>隔声窗
（万元）</t>
  </si>
  <si>
    <t>绿化降噪
（万元）</t>
  </si>
  <si>
    <t>低噪设备及工艺
（万元）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</si>
</sst>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b/>
      <sz val="14"/>
      <color indexed="8"/>
      <name val="宋体"/>
      <charset val="134"/>
    </font>
    <font>
      <b/>
      <sz val="9"/>
      <color indexed="8"/>
      <name val="宋体"/>
      <charset val="134"/>
    </font>
    <font>
      <sz val="10.5"/>
      <color rgb="FF000000"/>
      <name val="Times New Roman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vertAlign val="superscript"/>
      <sz val="10"/>
      <color indexed="8"/>
      <name val="宋体"/>
      <charset val="134"/>
    </font>
    <font>
      <sz val="11"/>
      <color theme="1"/>
      <name val="宋体"/>
      <charset val="134"/>
    </font>
    <font>
      <vertAlign val="superscript"/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2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5" fillId="27" borderId="22" applyNumberFormat="0" applyAlignment="0" applyProtection="0">
      <alignment vertical="center"/>
    </xf>
    <xf numFmtId="0" fontId="17" fillId="27" borderId="16" applyNumberFormat="0" applyAlignment="0" applyProtection="0">
      <alignment vertical="center"/>
    </xf>
    <xf numFmtId="0" fontId="19" fillId="28" borderId="17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  <protection locked="0"/>
    </xf>
    <xf numFmtId="49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 wrapText="1"/>
    </xf>
    <xf numFmtId="49" fontId="0" fillId="3" borderId="11" xfId="0" applyNumberForma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NumberFormat="1" applyFill="1" applyBorder="1" applyAlignment="1" applyProtection="1">
      <alignment horizontal="center" vertical="center"/>
      <protection locked="0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2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13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checked="Checked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199390</xdr:colOff>
          <xdr:row>10</xdr:row>
          <xdr:rowOff>9525</xdr:rowOff>
        </xdr:from>
        <xdr:to>
          <xdr:col>8</xdr:col>
          <xdr:colOff>9525</xdr:colOff>
          <xdr:row>10</xdr:row>
          <xdr:rowOff>219075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228590" y="2390775"/>
              <a:ext cx="1353185" cy="20955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饮用水水源保护区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438785</xdr:colOff>
          <xdr:row>10</xdr:row>
          <xdr:rowOff>209550</xdr:rowOff>
        </xdr:from>
        <xdr:to>
          <xdr:col>13</xdr:col>
          <xdr:colOff>438785</xdr:colOff>
          <xdr:row>11</xdr:row>
          <xdr:rowOff>0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0097135" y="2590800"/>
              <a:ext cx="771525" cy="20955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重点湖泊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</xdr:row>
          <xdr:rowOff>9525</xdr:rowOff>
        </xdr:from>
        <xdr:to>
          <xdr:col>4</xdr:col>
          <xdr:colOff>104775</xdr:colOff>
          <xdr:row>10</xdr:row>
          <xdr:rowOff>219075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2733675" y="2390775"/>
              <a:ext cx="857250" cy="20955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自然保护区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457200</xdr:colOff>
          <xdr:row>10</xdr:row>
          <xdr:rowOff>0</xdr:rowOff>
        </xdr:from>
        <xdr:to>
          <xdr:col>5</xdr:col>
          <xdr:colOff>638175</xdr:colOff>
          <xdr:row>10</xdr:row>
          <xdr:rowOff>229235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3943350" y="2381250"/>
              <a:ext cx="952500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风景名胜区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295275</xdr:colOff>
          <xdr:row>10</xdr:row>
          <xdr:rowOff>0</xdr:rowOff>
        </xdr:from>
        <xdr:to>
          <xdr:col>15</xdr:col>
          <xdr:colOff>314325</xdr:colOff>
          <xdr:row>10</xdr:row>
          <xdr:rowOff>229235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496675" y="2381250"/>
              <a:ext cx="790575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森林公园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10</xdr:row>
          <xdr:rowOff>0</xdr:rowOff>
        </xdr:from>
        <xdr:to>
          <xdr:col>9</xdr:col>
          <xdr:colOff>714375</xdr:colOff>
          <xdr:row>10</xdr:row>
          <xdr:rowOff>229235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6896100" y="2381250"/>
              <a:ext cx="1162050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基本农田保护区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295275</xdr:colOff>
          <xdr:row>10</xdr:row>
          <xdr:rowOff>189865</xdr:rowOff>
        </xdr:from>
        <xdr:to>
          <xdr:col>15</xdr:col>
          <xdr:colOff>619760</xdr:colOff>
          <xdr:row>11</xdr:row>
          <xdr:rowOff>0</xdr:rowOff>
        </xdr:to>
        <xdr:sp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1496675" y="2571115"/>
              <a:ext cx="1096010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两控区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438785</xdr:colOff>
          <xdr:row>10</xdr:row>
          <xdr:rowOff>0</xdr:rowOff>
        </xdr:from>
        <xdr:to>
          <xdr:col>12</xdr:col>
          <xdr:colOff>314325</xdr:colOff>
          <xdr:row>10</xdr:row>
          <xdr:rowOff>229235</xdr:rowOff>
        </xdr:to>
        <xdr:sp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8554085" y="2381250"/>
              <a:ext cx="1418590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水土流失重点防治区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199390</xdr:colOff>
          <xdr:row>10</xdr:row>
          <xdr:rowOff>219075</xdr:rowOff>
        </xdr:from>
        <xdr:to>
          <xdr:col>8</xdr:col>
          <xdr:colOff>57150</xdr:colOff>
          <xdr:row>11</xdr:row>
          <xdr:rowOff>9525</xdr:rowOff>
        </xdr:to>
        <xdr:sp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5228590" y="2600325"/>
              <a:ext cx="1400810" cy="20955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珍稀动植物栖息地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457200</xdr:colOff>
          <xdr:row>10</xdr:row>
          <xdr:rowOff>219075</xdr:rowOff>
        </xdr:from>
        <xdr:to>
          <xdr:col>5</xdr:col>
          <xdr:colOff>647700</xdr:colOff>
          <xdr:row>11</xdr:row>
          <xdr:rowOff>9525</xdr:rowOff>
        </xdr:to>
        <xdr:sp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3943350" y="2600325"/>
              <a:ext cx="962025" cy="20955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文物保护单位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10</xdr:row>
          <xdr:rowOff>209550</xdr:rowOff>
        </xdr:from>
        <xdr:to>
          <xdr:col>10</xdr:col>
          <xdr:colOff>247650</xdr:colOff>
          <xdr:row>11</xdr:row>
          <xdr:rowOff>0</xdr:rowOff>
        </xdr:to>
        <xdr:sp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6896100" y="2590800"/>
              <a:ext cx="1466850" cy="20955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世界自然文化遗产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438785</xdr:colOff>
          <xdr:row>10</xdr:row>
          <xdr:rowOff>189865</xdr:rowOff>
        </xdr:from>
        <xdr:to>
          <xdr:col>11</xdr:col>
          <xdr:colOff>457200</xdr:colOff>
          <xdr:row>11</xdr:row>
          <xdr:rowOff>0</xdr:rowOff>
        </xdr:to>
        <xdr:sp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8554085" y="2571115"/>
              <a:ext cx="789940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重点流域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561975</xdr:colOff>
          <xdr:row>10</xdr:row>
          <xdr:rowOff>0</xdr:rowOff>
        </xdr:from>
        <xdr:to>
          <xdr:col>16</xdr:col>
          <xdr:colOff>381000</xdr:colOff>
          <xdr:row>10</xdr:row>
          <xdr:rowOff>229235</xdr:rowOff>
        </xdr:to>
        <xdr:sp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2534900" y="2381250"/>
              <a:ext cx="790575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地质公园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647700</xdr:colOff>
          <xdr:row>10</xdr:row>
          <xdr:rowOff>0</xdr:rowOff>
        </xdr:from>
        <xdr:to>
          <xdr:col>17</xdr:col>
          <xdr:colOff>666750</xdr:colOff>
          <xdr:row>10</xdr:row>
          <xdr:rowOff>229235</xdr:rowOff>
        </xdr:to>
        <xdr:sp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3592175" y="2381250"/>
              <a:ext cx="790575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重要湿地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</xdr:row>
          <xdr:rowOff>189865</xdr:rowOff>
        </xdr:from>
        <xdr:to>
          <xdr:col>4</xdr:col>
          <xdr:colOff>38735</xdr:colOff>
          <xdr:row>11</xdr:row>
          <xdr:rowOff>0</xdr:rowOff>
        </xdr:to>
        <xdr:sp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2733675" y="2571115"/>
              <a:ext cx="791210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基本草原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438785</xdr:colOff>
          <xdr:row>10</xdr:row>
          <xdr:rowOff>0</xdr:rowOff>
        </xdr:from>
        <xdr:to>
          <xdr:col>14</xdr:col>
          <xdr:colOff>190500</xdr:colOff>
          <xdr:row>10</xdr:row>
          <xdr:rowOff>229235</xdr:rowOff>
        </xdr:to>
        <xdr:sp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0097135" y="2381250"/>
              <a:ext cx="1294765" cy="229235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沙化地封禁保护区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33;&#30446;\&#29615;&#35780;\&#28248;&#38452;\&#23041;&#37030;&#26448;&#26009;\&#23457;&#25209;&#30331;&#35760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审批登记表"/>
      <sheetName val="行业类别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50"/>
  <sheetViews>
    <sheetView tabSelected="1" view="pageBreakPreview" zoomScaleNormal="100" zoomScaleSheetLayoutView="100" workbookViewId="0">
      <selection activeCell="H7" sqref="H7:J7"/>
    </sheetView>
  </sheetViews>
  <sheetFormatPr defaultColWidth="9" defaultRowHeight="13.5"/>
  <cols>
    <col min="1" max="1" width="10.125" style="1" customWidth="1"/>
    <col min="2" max="2" width="15.375" style="1" customWidth="1"/>
    <col min="3" max="15" width="10.125" style="1" customWidth="1"/>
    <col min="16" max="16" width="12.75" style="1" customWidth="1"/>
    <col min="17" max="17" width="10.125" style="1" customWidth="1"/>
    <col min="18" max="18" width="14.25" style="1" customWidth="1"/>
    <col min="19" max="16384" width="9" style="1"/>
  </cols>
  <sheetData>
    <row r="1" s="1" customFormat="1" ht="34.5" customHeight="1" spans="1:1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="2" customFormat="1" ht="16.5" customHeight="1" spans="1:18">
      <c r="A2" s="6" t="s">
        <v>1</v>
      </c>
      <c r="B2" s="6"/>
      <c r="C2" s="6"/>
      <c r="D2" s="7" t="s">
        <v>2</v>
      </c>
      <c r="E2" s="8"/>
      <c r="F2" s="8"/>
      <c r="G2" s="8"/>
      <c r="H2" s="8"/>
      <c r="I2" s="6" t="s">
        <v>3</v>
      </c>
      <c r="J2" s="9"/>
      <c r="K2" s="7"/>
      <c r="L2" s="8"/>
      <c r="M2" s="6" t="s">
        <v>4</v>
      </c>
      <c r="N2" s="9"/>
      <c r="O2" s="7"/>
      <c r="P2" s="8"/>
      <c r="Q2" s="8"/>
      <c r="R2" s="8"/>
    </row>
    <row r="3" s="2" customFormat="1" ht="16.5" customHeight="1" spans="1:18">
      <c r="A3" s="9" t="s">
        <v>5</v>
      </c>
      <c r="B3" s="10" t="s">
        <v>6</v>
      </c>
      <c r="C3" s="10"/>
      <c r="D3" s="11" t="s">
        <v>7</v>
      </c>
      <c r="E3" s="12"/>
      <c r="F3" s="12"/>
      <c r="G3" s="12"/>
      <c r="H3" s="12"/>
      <c r="I3" s="12"/>
      <c r="J3" s="45"/>
      <c r="K3" s="20" t="s">
        <v>8</v>
      </c>
      <c r="L3" s="22"/>
      <c r="M3" s="15" t="s">
        <v>9</v>
      </c>
      <c r="N3" s="16"/>
      <c r="O3" s="16"/>
      <c r="P3" s="16"/>
      <c r="Q3" s="16"/>
      <c r="R3" s="17"/>
    </row>
    <row r="4" s="2" customFormat="1" ht="16.5" customHeight="1" spans="1:18">
      <c r="A4" s="9"/>
      <c r="B4" s="10" t="s">
        <v>10</v>
      </c>
      <c r="C4" s="10"/>
      <c r="D4" s="11" t="s">
        <v>11</v>
      </c>
      <c r="E4" s="12"/>
      <c r="F4" s="12"/>
      <c r="G4" s="12"/>
      <c r="H4" s="12"/>
      <c r="I4" s="12"/>
      <c r="J4" s="45"/>
      <c r="K4" s="20" t="s">
        <v>12</v>
      </c>
      <c r="L4" s="22"/>
      <c r="M4" s="15" t="s">
        <v>13</v>
      </c>
      <c r="N4" s="16"/>
      <c r="O4" s="16"/>
      <c r="P4" s="16"/>
      <c r="Q4" s="16"/>
      <c r="R4" s="17"/>
    </row>
    <row r="5" s="2" customFormat="1" ht="16.5" customHeight="1" spans="1:18">
      <c r="A5" s="9"/>
      <c r="B5" s="10" t="s">
        <v>14</v>
      </c>
      <c r="C5" s="10"/>
      <c r="D5" s="11" t="s">
        <v>15</v>
      </c>
      <c r="E5" s="12"/>
      <c r="F5" s="12"/>
      <c r="G5" s="12"/>
      <c r="H5" s="12"/>
      <c r="I5" s="12"/>
      <c r="J5" s="45"/>
      <c r="K5" s="20" t="s">
        <v>16</v>
      </c>
      <c r="L5" s="22"/>
      <c r="M5" s="15" t="s">
        <v>17</v>
      </c>
      <c r="N5" s="16"/>
      <c r="O5" s="16"/>
      <c r="P5" s="16"/>
      <c r="Q5" s="16"/>
      <c r="R5" s="17"/>
    </row>
    <row r="6" s="2" customFormat="1" ht="16.5" customHeight="1" spans="1:18">
      <c r="A6" s="9"/>
      <c r="B6" s="10" t="s">
        <v>18</v>
      </c>
      <c r="C6" s="10"/>
      <c r="D6" s="13">
        <v>680</v>
      </c>
      <c r="E6" s="14"/>
      <c r="F6" s="14"/>
      <c r="G6" s="14"/>
      <c r="H6" s="14"/>
      <c r="I6" s="14"/>
      <c r="J6" s="46"/>
      <c r="K6" s="20" t="s">
        <v>19</v>
      </c>
      <c r="L6" s="22"/>
      <c r="M6" s="13">
        <v>25</v>
      </c>
      <c r="N6" s="14"/>
      <c r="O6" s="46"/>
      <c r="P6" s="10" t="s">
        <v>20</v>
      </c>
      <c r="Q6" s="56">
        <f>IF(D6&lt;&gt;0,M6/D6*100,0)</f>
        <v>3.67647058823529</v>
      </c>
      <c r="R6" s="57"/>
    </row>
    <row r="7" s="2" customFormat="1" ht="16.5" customHeight="1" spans="1:18">
      <c r="A7" s="9" t="s">
        <v>21</v>
      </c>
      <c r="B7" s="10" t="s">
        <v>22</v>
      </c>
      <c r="C7" s="10"/>
      <c r="D7" s="15" t="s">
        <v>23</v>
      </c>
      <c r="E7" s="16"/>
      <c r="F7" s="17"/>
      <c r="G7" s="10" t="s">
        <v>24</v>
      </c>
      <c r="H7" s="15" t="s">
        <v>25</v>
      </c>
      <c r="I7" s="16"/>
      <c r="J7" s="17"/>
      <c r="K7" s="47" t="s">
        <v>26</v>
      </c>
      <c r="L7" s="10" t="s">
        <v>22</v>
      </c>
      <c r="M7" s="15" t="s">
        <v>2</v>
      </c>
      <c r="N7" s="16"/>
      <c r="O7" s="17"/>
      <c r="P7" s="10" t="s">
        <v>24</v>
      </c>
      <c r="Q7" s="15" t="s">
        <v>27</v>
      </c>
      <c r="R7" s="17"/>
    </row>
    <row r="8" s="2" customFormat="1" ht="21" customHeight="1" spans="1:18">
      <c r="A8" s="9"/>
      <c r="B8" s="10" t="s">
        <v>28</v>
      </c>
      <c r="C8" s="10"/>
      <c r="D8" s="15" t="s">
        <v>9</v>
      </c>
      <c r="E8" s="16"/>
      <c r="F8" s="17"/>
      <c r="G8" s="10" t="s">
        <v>29</v>
      </c>
      <c r="H8" s="15" t="s">
        <v>30</v>
      </c>
      <c r="I8" s="16"/>
      <c r="J8" s="17"/>
      <c r="K8" s="48"/>
      <c r="L8" s="10" t="s">
        <v>28</v>
      </c>
      <c r="M8" s="15" t="s">
        <v>31</v>
      </c>
      <c r="N8" s="16"/>
      <c r="O8" s="17"/>
      <c r="P8" s="10" t="s">
        <v>29</v>
      </c>
      <c r="Q8" s="15" t="s">
        <v>32</v>
      </c>
      <c r="R8" s="17"/>
    </row>
    <row r="9" s="2" customFormat="1" ht="16.5" customHeight="1" spans="1:18">
      <c r="A9" s="9"/>
      <c r="B9" s="10" t="s">
        <v>33</v>
      </c>
      <c r="C9" s="10"/>
      <c r="D9" s="15" t="s">
        <v>34</v>
      </c>
      <c r="E9" s="16"/>
      <c r="F9" s="17"/>
      <c r="G9" s="10" t="s">
        <v>35</v>
      </c>
      <c r="H9" s="15" t="s">
        <v>36</v>
      </c>
      <c r="I9" s="16"/>
      <c r="J9" s="17"/>
      <c r="K9" s="49"/>
      <c r="L9" s="10" t="s">
        <v>37</v>
      </c>
      <c r="M9" s="15" t="s">
        <v>38</v>
      </c>
      <c r="N9" s="16"/>
      <c r="O9" s="17"/>
      <c r="P9" s="10" t="s">
        <v>39</v>
      </c>
      <c r="Q9" s="13"/>
      <c r="R9" s="46"/>
    </row>
    <row r="10" s="2" customFormat="1" ht="16.5" customHeight="1" spans="1:18">
      <c r="A10" s="9" t="s">
        <v>40</v>
      </c>
      <c r="B10" s="10" t="s">
        <v>41</v>
      </c>
      <c r="C10" s="10"/>
      <c r="D10" s="10" t="s">
        <v>42</v>
      </c>
      <c r="E10" s="8" t="s">
        <v>43</v>
      </c>
      <c r="F10" s="10" t="s">
        <v>44</v>
      </c>
      <c r="G10" s="8" t="s">
        <v>45</v>
      </c>
      <c r="H10" s="10" t="s">
        <v>46</v>
      </c>
      <c r="I10" s="8" t="s">
        <v>47</v>
      </c>
      <c r="J10" s="10" t="s">
        <v>48</v>
      </c>
      <c r="K10" s="8" t="s">
        <v>49</v>
      </c>
      <c r="L10" s="10" t="s">
        <v>50</v>
      </c>
      <c r="M10" s="8" t="s">
        <v>47</v>
      </c>
      <c r="N10" s="10" t="s">
        <v>51</v>
      </c>
      <c r="O10" s="8" t="s">
        <v>47</v>
      </c>
      <c r="P10" s="10" t="s">
        <v>52</v>
      </c>
      <c r="Q10" s="15"/>
      <c r="R10" s="17"/>
    </row>
    <row r="11" s="2" customFormat="1" ht="33" customHeight="1" spans="1:18">
      <c r="A11" s="9"/>
      <c r="B11" s="10" t="s">
        <v>53</v>
      </c>
      <c r="C11" s="10"/>
      <c r="D11" s="11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45"/>
    </row>
    <row r="12" s="2" customFormat="1" ht="16.5" customHeight="1" spans="1:18">
      <c r="A12" s="9" t="s">
        <v>54</v>
      </c>
      <c r="B12" s="18" t="s">
        <v>55</v>
      </c>
      <c r="C12" s="19"/>
      <c r="D12" s="20" t="s">
        <v>56</v>
      </c>
      <c r="E12" s="21"/>
      <c r="F12" s="21"/>
      <c r="G12" s="22"/>
      <c r="H12" s="20" t="s">
        <v>57</v>
      </c>
      <c r="I12" s="21"/>
      <c r="J12" s="21"/>
      <c r="K12" s="21"/>
      <c r="L12" s="21"/>
      <c r="M12" s="22"/>
      <c r="N12" s="20" t="s">
        <v>58</v>
      </c>
      <c r="O12" s="50"/>
      <c r="P12" s="50"/>
      <c r="Q12" s="50"/>
      <c r="R12" s="26"/>
    </row>
    <row r="13" s="2" customFormat="1" ht="39.75" customHeight="1" spans="1:18">
      <c r="A13" s="9"/>
      <c r="B13" s="23"/>
      <c r="C13" s="24"/>
      <c r="D13" s="9" t="s">
        <v>59</v>
      </c>
      <c r="E13" s="9" t="s">
        <v>60</v>
      </c>
      <c r="F13" s="9" t="s">
        <v>61</v>
      </c>
      <c r="G13" s="9" t="s">
        <v>62</v>
      </c>
      <c r="H13" s="9" t="s">
        <v>63</v>
      </c>
      <c r="I13" s="9" t="s">
        <v>64</v>
      </c>
      <c r="J13" s="9" t="s">
        <v>65</v>
      </c>
      <c r="K13" s="9" t="s">
        <v>66</v>
      </c>
      <c r="L13" s="51" t="s">
        <v>67</v>
      </c>
      <c r="M13" s="9" t="s">
        <v>68</v>
      </c>
      <c r="N13" s="9" t="s">
        <v>69</v>
      </c>
      <c r="O13" s="9" t="s">
        <v>70</v>
      </c>
      <c r="P13" s="51" t="s">
        <v>71</v>
      </c>
      <c r="Q13" s="9" t="s">
        <v>72</v>
      </c>
      <c r="R13" s="51" t="s">
        <v>73</v>
      </c>
    </row>
    <row r="14" s="2" customFormat="1" ht="16.5" customHeight="1" spans="1:18">
      <c r="A14" s="9"/>
      <c r="B14" s="25" t="s">
        <v>74</v>
      </c>
      <c r="C14" s="26"/>
      <c r="D14" s="27" t="s">
        <v>75</v>
      </c>
      <c r="E14" s="27" t="s">
        <v>75</v>
      </c>
      <c r="F14" s="28"/>
      <c r="G14" s="28"/>
      <c r="H14" s="27" t="s">
        <v>75</v>
      </c>
      <c r="I14" s="27" t="s">
        <v>75</v>
      </c>
      <c r="J14" s="28">
        <f>L14/0.8</f>
        <v>0.0336</v>
      </c>
      <c r="K14" s="28">
        <f t="shared" ref="K14:K16" si="0">J14-L14</f>
        <v>0.00672</v>
      </c>
      <c r="L14" s="28">
        <f>268.8/10000</f>
        <v>0.02688</v>
      </c>
      <c r="M14" s="28"/>
      <c r="N14" s="28"/>
      <c r="O14" s="28"/>
      <c r="P14" s="52">
        <f t="shared" ref="P14:P19" si="1">F14-N14+L14</f>
        <v>0.02688</v>
      </c>
      <c r="Q14" s="28"/>
      <c r="R14" s="52">
        <f t="shared" ref="R14:R19" si="2">L14-N14-O14</f>
        <v>0.02688</v>
      </c>
    </row>
    <row r="15" s="2" customFormat="1" ht="16.5" customHeight="1" spans="1:18">
      <c r="A15" s="9"/>
      <c r="B15" s="25" t="s">
        <v>76</v>
      </c>
      <c r="C15" s="26"/>
      <c r="D15" s="28"/>
      <c r="E15" s="28"/>
      <c r="F15" s="28"/>
      <c r="G15" s="28"/>
      <c r="H15" s="28"/>
      <c r="I15" s="28"/>
      <c r="J15" s="28">
        <v>0.094</v>
      </c>
      <c r="K15" s="28">
        <f t="shared" si="0"/>
        <v>0.081</v>
      </c>
      <c r="L15" s="28">
        <v>0.013</v>
      </c>
      <c r="M15" s="28"/>
      <c r="N15" s="28"/>
      <c r="O15" s="28"/>
      <c r="P15" s="28">
        <f>L15</f>
        <v>0.013</v>
      </c>
      <c r="Q15" s="28"/>
      <c r="R15" s="28">
        <f>L15</f>
        <v>0.013</v>
      </c>
    </row>
    <row r="16" s="2" customFormat="1" ht="16.5" customHeight="1" spans="1:18">
      <c r="A16" s="9"/>
      <c r="B16" s="25" t="s">
        <v>77</v>
      </c>
      <c r="C16" s="26"/>
      <c r="D16" s="28"/>
      <c r="E16" s="28"/>
      <c r="F16" s="28"/>
      <c r="G16" s="28"/>
      <c r="H16" s="28"/>
      <c r="I16" s="28"/>
      <c r="J16" s="28">
        <v>0.007</v>
      </c>
      <c r="K16" s="28">
        <f t="shared" si="0"/>
        <v>0.006</v>
      </c>
      <c r="L16" s="28">
        <v>0.001</v>
      </c>
      <c r="M16" s="28"/>
      <c r="N16" s="28"/>
      <c r="O16" s="28"/>
      <c r="P16" s="28">
        <f>L16</f>
        <v>0.001</v>
      </c>
      <c r="Q16" s="28"/>
      <c r="R16" s="28">
        <f>L16</f>
        <v>0.001</v>
      </c>
    </row>
    <row r="17" s="2" customFormat="1" ht="16.5" customHeight="1" spans="1:18">
      <c r="A17" s="9"/>
      <c r="B17" s="25" t="s">
        <v>78</v>
      </c>
      <c r="C17" s="26"/>
      <c r="D17" s="28"/>
      <c r="E17" s="28"/>
      <c r="F17" s="28"/>
      <c r="G17" s="28"/>
      <c r="H17" s="28"/>
      <c r="I17" s="28"/>
      <c r="J17" s="28"/>
      <c r="K17" s="28">
        <v>0</v>
      </c>
      <c r="L17" s="52">
        <f t="shared" ref="L15:L19" si="3">J17-K17</f>
        <v>0</v>
      </c>
      <c r="M17" s="28"/>
      <c r="N17" s="28"/>
      <c r="O17" s="28"/>
      <c r="P17" s="52">
        <f t="shared" si="1"/>
        <v>0</v>
      </c>
      <c r="Q17" s="28"/>
      <c r="R17" s="52">
        <f t="shared" si="2"/>
        <v>0</v>
      </c>
    </row>
    <row r="18" s="2" customFormat="1" ht="16.5" customHeight="1" spans="1:18">
      <c r="A18" s="9"/>
      <c r="B18" s="25" t="s">
        <v>79</v>
      </c>
      <c r="C18" s="26"/>
      <c r="D18" s="27" t="s">
        <v>75</v>
      </c>
      <c r="E18" s="27" t="s">
        <v>75</v>
      </c>
      <c r="F18" s="29"/>
      <c r="G18" s="28"/>
      <c r="H18" s="27" t="s">
        <v>75</v>
      </c>
      <c r="I18" s="27" t="s">
        <v>75</v>
      </c>
      <c r="J18" s="28"/>
      <c r="K18" s="28">
        <v>0</v>
      </c>
      <c r="L18" s="52">
        <f t="shared" si="3"/>
        <v>0</v>
      </c>
      <c r="M18" s="28"/>
      <c r="N18" s="28"/>
      <c r="O18" s="28"/>
      <c r="P18" s="52">
        <f t="shared" si="1"/>
        <v>0</v>
      </c>
      <c r="Q18" s="28"/>
      <c r="R18" s="52">
        <f t="shared" si="2"/>
        <v>0</v>
      </c>
    </row>
    <row r="19" s="2" customFormat="1" ht="16.5" customHeight="1" spans="1:18">
      <c r="A19" s="9"/>
      <c r="B19" s="25" t="s">
        <v>80</v>
      </c>
      <c r="C19" s="26"/>
      <c r="D19" s="28"/>
      <c r="E19" s="28"/>
      <c r="F19" s="28"/>
      <c r="G19" s="28"/>
      <c r="H19" s="28"/>
      <c r="I19" s="28"/>
      <c r="J19" s="28"/>
      <c r="K19" s="28">
        <v>0</v>
      </c>
      <c r="L19" s="52">
        <f t="shared" si="3"/>
        <v>0</v>
      </c>
      <c r="M19" s="28"/>
      <c r="N19" s="28"/>
      <c r="O19" s="28"/>
      <c r="P19" s="52">
        <v>0</v>
      </c>
      <c r="Q19" s="28"/>
      <c r="R19" s="52">
        <v>0</v>
      </c>
    </row>
    <row r="20" s="2" customFormat="1" ht="16.5" customHeight="1" spans="1:18">
      <c r="A20" s="9"/>
      <c r="B20" s="25" t="s">
        <v>81</v>
      </c>
      <c r="C20" s="26"/>
      <c r="D20" s="28"/>
      <c r="E20" s="28"/>
      <c r="F20" s="28"/>
      <c r="G20" s="28"/>
      <c r="H20" s="28"/>
      <c r="I20" s="28"/>
      <c r="J20" s="28"/>
      <c r="K20" s="28">
        <v>0</v>
      </c>
      <c r="L20" s="52">
        <v>0</v>
      </c>
      <c r="M20" s="28"/>
      <c r="N20" s="28"/>
      <c r="O20" s="28"/>
      <c r="P20" s="52">
        <v>0</v>
      </c>
      <c r="Q20" s="28"/>
      <c r="R20" s="52">
        <v>0</v>
      </c>
    </row>
    <row r="21" s="2" customFormat="1" ht="16.5" customHeight="1" spans="1:18">
      <c r="A21" s="9"/>
      <c r="B21" s="25" t="s">
        <v>82</v>
      </c>
      <c r="C21" s="26"/>
      <c r="D21" s="28"/>
      <c r="E21" s="28"/>
      <c r="F21" s="28"/>
      <c r="G21" s="28"/>
      <c r="H21" s="28"/>
      <c r="I21" s="28"/>
      <c r="J21" s="28"/>
      <c r="K21" s="28">
        <v>0</v>
      </c>
      <c r="L21" s="52">
        <f t="shared" ref="L21:L30" si="4">J21-K21</f>
        <v>0</v>
      </c>
      <c r="M21" s="28"/>
      <c r="N21" s="28"/>
      <c r="O21" s="28"/>
      <c r="P21" s="52">
        <f t="shared" ref="P21:P30" si="5">F21-N21+L21</f>
        <v>0</v>
      </c>
      <c r="Q21" s="28"/>
      <c r="R21" s="52">
        <f t="shared" ref="R21:R30" si="6">L21-N21-O21</f>
        <v>0</v>
      </c>
    </row>
    <row r="22" s="2" customFormat="1" ht="16.5" customHeight="1" spans="1:18">
      <c r="A22" s="9"/>
      <c r="B22" s="25" t="s">
        <v>83</v>
      </c>
      <c r="C22" s="26"/>
      <c r="D22" s="28"/>
      <c r="E22" s="28"/>
      <c r="F22" s="28"/>
      <c r="G22" s="28"/>
      <c r="H22" s="28"/>
      <c r="I22" s="28"/>
      <c r="J22" s="28"/>
      <c r="K22" s="28">
        <v>0</v>
      </c>
      <c r="L22" s="52">
        <f t="shared" si="4"/>
        <v>0</v>
      </c>
      <c r="M22" s="28"/>
      <c r="N22" s="28"/>
      <c r="O22" s="28"/>
      <c r="P22" s="52">
        <v>0</v>
      </c>
      <c r="Q22" s="28"/>
      <c r="R22" s="52">
        <v>0</v>
      </c>
    </row>
    <row r="23" s="2" customFormat="1" ht="16.5" customHeight="1" spans="1:18">
      <c r="A23" s="9"/>
      <c r="B23" s="25" t="s">
        <v>84</v>
      </c>
      <c r="C23" s="26"/>
      <c r="D23" s="28"/>
      <c r="E23" s="28"/>
      <c r="F23" s="28"/>
      <c r="G23" s="28"/>
      <c r="H23" s="28"/>
      <c r="I23" s="28"/>
      <c r="J23" s="28"/>
      <c r="K23" s="28"/>
      <c r="L23" s="52">
        <f t="shared" si="4"/>
        <v>0</v>
      </c>
      <c r="M23" s="28"/>
      <c r="N23" s="28"/>
      <c r="O23" s="28"/>
      <c r="P23" s="52">
        <f t="shared" si="5"/>
        <v>0</v>
      </c>
      <c r="Q23" s="28"/>
      <c r="R23" s="52">
        <f t="shared" si="6"/>
        <v>0</v>
      </c>
    </row>
    <row r="24" s="2" customFormat="1" ht="16.5" customHeight="1" spans="1:18">
      <c r="A24" s="9"/>
      <c r="B24" s="9" t="s">
        <v>85</v>
      </c>
      <c r="C24" s="30" t="s">
        <v>86</v>
      </c>
      <c r="D24" s="28"/>
      <c r="E24" s="28"/>
      <c r="F24" s="28"/>
      <c r="G24" s="28"/>
      <c r="H24" s="28"/>
      <c r="I24" s="28"/>
      <c r="J24" s="28">
        <v>0.222</v>
      </c>
      <c r="K24" s="28">
        <f>J24-L24</f>
        <v>0.152</v>
      </c>
      <c r="L24" s="52">
        <f>0.07</f>
        <v>0.07</v>
      </c>
      <c r="M24" s="28"/>
      <c r="N24" s="28"/>
      <c r="O24" s="28"/>
      <c r="P24" s="52">
        <f t="shared" si="5"/>
        <v>0.07</v>
      </c>
      <c r="Q24" s="28"/>
      <c r="R24" s="52">
        <f t="shared" si="6"/>
        <v>0.07</v>
      </c>
    </row>
    <row r="25" s="2" customFormat="1" ht="16.5" customHeight="1" spans="1:18">
      <c r="A25" s="9"/>
      <c r="B25" s="9"/>
      <c r="C25" s="30"/>
      <c r="D25" s="28"/>
      <c r="E25" s="28"/>
      <c r="F25" s="28"/>
      <c r="G25" s="28"/>
      <c r="H25" s="28"/>
      <c r="I25" s="28"/>
      <c r="J25" s="28"/>
      <c r="K25" s="28"/>
      <c r="L25" s="52">
        <f t="shared" si="4"/>
        <v>0</v>
      </c>
      <c r="M25" s="28"/>
      <c r="N25" s="28"/>
      <c r="O25" s="28"/>
      <c r="P25" s="52">
        <f t="shared" si="5"/>
        <v>0</v>
      </c>
      <c r="Q25" s="28"/>
      <c r="R25" s="52">
        <f t="shared" si="6"/>
        <v>0</v>
      </c>
    </row>
    <row r="26" s="2" customFormat="1" ht="16.5" customHeight="1" spans="1:18">
      <c r="A26" s="9"/>
      <c r="B26" s="9"/>
      <c r="C26" s="30"/>
      <c r="D26" s="28"/>
      <c r="E26" s="28"/>
      <c r="F26" s="28"/>
      <c r="G26" s="28"/>
      <c r="H26" s="28"/>
      <c r="I26" s="28"/>
      <c r="J26" s="28"/>
      <c r="K26" s="28"/>
      <c r="L26" s="52">
        <f t="shared" si="4"/>
        <v>0</v>
      </c>
      <c r="M26" s="28"/>
      <c r="N26" s="28"/>
      <c r="O26" s="28"/>
      <c r="P26" s="52">
        <f t="shared" si="5"/>
        <v>0</v>
      </c>
      <c r="Q26" s="28"/>
      <c r="R26" s="52">
        <f t="shared" si="6"/>
        <v>0</v>
      </c>
    </row>
    <row r="27" s="2" customFormat="1" ht="16.5" customHeight="1" spans="1:18">
      <c r="A27" s="9"/>
      <c r="B27" s="9"/>
      <c r="C27" s="30"/>
      <c r="D27" s="28"/>
      <c r="E27" s="28"/>
      <c r="F27" s="28"/>
      <c r="G27" s="28"/>
      <c r="H27" s="28"/>
      <c r="I27" s="28"/>
      <c r="J27" s="28"/>
      <c r="K27" s="28"/>
      <c r="L27" s="52">
        <f t="shared" si="4"/>
        <v>0</v>
      </c>
      <c r="M27" s="28"/>
      <c r="N27" s="28"/>
      <c r="O27" s="28"/>
      <c r="P27" s="52">
        <f t="shared" si="5"/>
        <v>0</v>
      </c>
      <c r="Q27" s="28"/>
      <c r="R27" s="52">
        <f t="shared" si="6"/>
        <v>0</v>
      </c>
    </row>
    <row r="28" s="2" customFormat="1" ht="16.5" customHeight="1" spans="1:18">
      <c r="A28" s="9"/>
      <c r="B28" s="9"/>
      <c r="C28" s="30"/>
      <c r="D28" s="28"/>
      <c r="E28" s="28"/>
      <c r="F28" s="28"/>
      <c r="G28" s="28"/>
      <c r="H28" s="28"/>
      <c r="I28" s="28"/>
      <c r="J28" s="28"/>
      <c r="K28" s="28"/>
      <c r="L28" s="52">
        <f t="shared" si="4"/>
        <v>0</v>
      </c>
      <c r="M28" s="28"/>
      <c r="N28" s="28"/>
      <c r="O28" s="28"/>
      <c r="P28" s="52">
        <f t="shared" si="5"/>
        <v>0</v>
      </c>
      <c r="Q28" s="28"/>
      <c r="R28" s="52">
        <f t="shared" si="6"/>
        <v>0</v>
      </c>
    </row>
    <row r="29" s="2" customFormat="1" ht="16.5" customHeight="1" spans="1:18">
      <c r="A29" s="9"/>
      <c r="B29" s="9"/>
      <c r="C29" s="30"/>
      <c r="D29" s="28"/>
      <c r="E29" s="28"/>
      <c r="F29" s="28"/>
      <c r="G29" s="28"/>
      <c r="H29" s="28"/>
      <c r="I29" s="28"/>
      <c r="J29" s="28"/>
      <c r="K29" s="28"/>
      <c r="L29" s="52">
        <f t="shared" si="4"/>
        <v>0</v>
      </c>
      <c r="M29" s="28"/>
      <c r="N29" s="28"/>
      <c r="O29" s="28"/>
      <c r="P29" s="52">
        <f t="shared" si="5"/>
        <v>0</v>
      </c>
      <c r="Q29" s="28"/>
      <c r="R29" s="52">
        <f t="shared" si="6"/>
        <v>0</v>
      </c>
    </row>
    <row r="30" s="2" customFormat="1" ht="16.5" customHeight="1" spans="1:18">
      <c r="A30" s="9"/>
      <c r="B30" s="9"/>
      <c r="C30" s="30"/>
      <c r="D30" s="28"/>
      <c r="E30" s="28"/>
      <c r="F30" s="28"/>
      <c r="G30" s="28"/>
      <c r="H30" s="28"/>
      <c r="I30" s="28"/>
      <c r="J30" s="28"/>
      <c r="K30" s="28"/>
      <c r="L30" s="52">
        <f t="shared" si="4"/>
        <v>0</v>
      </c>
      <c r="M30" s="28"/>
      <c r="N30" s="28"/>
      <c r="O30" s="28"/>
      <c r="P30" s="52">
        <f t="shared" si="5"/>
        <v>0</v>
      </c>
      <c r="Q30" s="28"/>
      <c r="R30" s="52">
        <f t="shared" si="6"/>
        <v>0</v>
      </c>
    </row>
    <row r="31" s="3" customFormat="1" ht="35.25" customHeight="1" spans="1:18">
      <c r="A31" s="31" t="s">
        <v>87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</row>
    <row r="32" s="3" customFormat="1" ht="64.5" customHeight="1" spans="1:18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</row>
    <row r="33" s="4" customFormat="1" ht="75" customHeight="1" spans="1:18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</row>
    <row r="34" s="1" customFormat="1" ht="45" customHeight="1" spans="1:18">
      <c r="A34" s="34" t="s">
        <v>88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53"/>
      <c r="Q34" s="58"/>
      <c r="R34" s="59"/>
    </row>
    <row r="35" s="1" customFormat="1" ht="42.75" customHeight="1" spans="1:18">
      <c r="A35" s="35" t="s">
        <v>89</v>
      </c>
      <c r="B35" s="36"/>
      <c r="C35" s="37" t="s">
        <v>90</v>
      </c>
      <c r="D35" s="38" t="s">
        <v>91</v>
      </c>
      <c r="E35" s="38" t="s">
        <v>92</v>
      </c>
      <c r="F35" s="38" t="s">
        <v>93</v>
      </c>
      <c r="G35" s="38" t="s">
        <v>94</v>
      </c>
      <c r="H35" s="38" t="s">
        <v>95</v>
      </c>
      <c r="I35" s="38" t="s">
        <v>96</v>
      </c>
      <c r="J35" s="38" t="s">
        <v>97</v>
      </c>
      <c r="K35" s="38" t="s">
        <v>98</v>
      </c>
      <c r="L35" s="37"/>
      <c r="M35" s="39" t="s">
        <v>52</v>
      </c>
      <c r="N35" s="39"/>
      <c r="O35" s="39"/>
      <c r="P35" s="39"/>
      <c r="Q35" s="39"/>
      <c r="R35" s="39"/>
    </row>
    <row r="36" s="1" customFormat="1" ht="42.75" customHeight="1" spans="1:18">
      <c r="A36" s="36"/>
      <c r="B36" s="36"/>
      <c r="C36" s="39"/>
      <c r="D36" s="39"/>
      <c r="E36" s="37"/>
      <c r="F36" s="38"/>
      <c r="G36" s="37"/>
      <c r="H36" s="37"/>
      <c r="I36" s="37"/>
      <c r="J36" s="37"/>
      <c r="K36" s="37"/>
      <c r="L36" s="37"/>
      <c r="M36" s="39"/>
      <c r="N36" s="39"/>
      <c r="O36" s="39"/>
      <c r="P36" s="39"/>
      <c r="Q36" s="39"/>
      <c r="R36" s="39"/>
    </row>
    <row r="37" s="1" customFormat="1" ht="42.75" customHeight="1" spans="1:18">
      <c r="A37" s="36"/>
      <c r="B37" s="36"/>
      <c r="C37" s="39"/>
      <c r="D37" s="39"/>
      <c r="E37" s="37"/>
      <c r="F37" s="38"/>
      <c r="G37" s="37"/>
      <c r="H37" s="37"/>
      <c r="I37" s="37"/>
      <c r="J37" s="37"/>
      <c r="K37" s="37"/>
      <c r="L37" s="37"/>
      <c r="M37" s="39"/>
      <c r="N37" s="39"/>
      <c r="O37" s="39"/>
      <c r="P37" s="39"/>
      <c r="Q37" s="39"/>
      <c r="R37" s="39"/>
    </row>
    <row r="38" s="1" customFormat="1" ht="42.75" customHeight="1" spans="1:18">
      <c r="A38" s="37" t="s">
        <v>99</v>
      </c>
      <c r="B38" s="37"/>
      <c r="C38" s="40"/>
      <c r="D38" s="40"/>
      <c r="E38" s="40"/>
      <c r="F38" s="40"/>
      <c r="G38" s="40"/>
      <c r="H38" s="41"/>
      <c r="I38" s="40"/>
      <c r="J38" s="41"/>
      <c r="K38" s="41"/>
      <c r="L38" s="41"/>
      <c r="M38" s="40"/>
      <c r="N38" s="40"/>
      <c r="O38" s="40"/>
      <c r="P38" s="40"/>
      <c r="Q38" s="40"/>
      <c r="R38" s="40"/>
    </row>
    <row r="39" s="1" customFormat="1" ht="42.75" customHeight="1" spans="1:18">
      <c r="A39" s="37" t="s">
        <v>100</v>
      </c>
      <c r="B39" s="39"/>
      <c r="C39" s="40"/>
      <c r="D39" s="40"/>
      <c r="E39" s="40"/>
      <c r="F39" s="40"/>
      <c r="G39" s="40"/>
      <c r="H39" s="41"/>
      <c r="I39" s="40"/>
      <c r="J39" s="39" t="s">
        <v>101</v>
      </c>
      <c r="K39" s="41"/>
      <c r="L39" s="41"/>
      <c r="M39" s="40"/>
      <c r="N39" s="40"/>
      <c r="O39" s="40"/>
      <c r="P39" s="40"/>
      <c r="Q39" s="40"/>
      <c r="R39" s="40"/>
    </row>
    <row r="40" s="1" customFormat="1" ht="42.75" customHeight="1" spans="1:18">
      <c r="A40" s="37" t="s">
        <v>102</v>
      </c>
      <c r="B40" s="39"/>
      <c r="C40" s="40"/>
      <c r="D40" s="39" t="s">
        <v>101</v>
      </c>
      <c r="E40" s="40"/>
      <c r="F40" s="40"/>
      <c r="G40" s="40"/>
      <c r="H40" s="41"/>
      <c r="I40" s="40"/>
      <c r="J40" s="39" t="s">
        <v>101</v>
      </c>
      <c r="K40" s="41"/>
      <c r="L40" s="41"/>
      <c r="M40" s="40"/>
      <c r="N40" s="40"/>
      <c r="O40" s="40"/>
      <c r="P40" s="40"/>
      <c r="Q40" s="40"/>
      <c r="R40" s="40"/>
    </row>
    <row r="41" s="1" customFormat="1" ht="42.75" customHeight="1" spans="1:18">
      <c r="A41" s="37" t="s">
        <v>103</v>
      </c>
      <c r="B41" s="39"/>
      <c r="C41" s="40"/>
      <c r="D41" s="40"/>
      <c r="E41" s="40"/>
      <c r="F41" s="40"/>
      <c r="G41" s="40"/>
      <c r="H41" s="41"/>
      <c r="I41" s="40"/>
      <c r="J41" s="39" t="s">
        <v>101</v>
      </c>
      <c r="K41" s="41"/>
      <c r="L41" s="41"/>
      <c r="M41" s="40"/>
      <c r="N41" s="40"/>
      <c r="O41" s="40"/>
      <c r="P41" s="40"/>
      <c r="Q41" s="40"/>
      <c r="R41" s="40"/>
    </row>
    <row r="42" s="1" customFormat="1" ht="42.75" customHeight="1" spans="1:18">
      <c r="A42" s="37" t="s">
        <v>104</v>
      </c>
      <c r="B42" s="37"/>
      <c r="C42" s="40"/>
      <c r="D42" s="39" t="s">
        <v>101</v>
      </c>
      <c r="E42" s="40"/>
      <c r="F42" s="40"/>
      <c r="G42" s="40"/>
      <c r="H42" s="41"/>
      <c r="I42" s="40"/>
      <c r="J42" s="39" t="s">
        <v>101</v>
      </c>
      <c r="K42" s="41"/>
      <c r="L42" s="41"/>
      <c r="M42" s="40"/>
      <c r="N42" s="40"/>
      <c r="O42" s="40"/>
      <c r="P42" s="40"/>
      <c r="Q42" s="40"/>
      <c r="R42" s="40"/>
    </row>
    <row r="43" s="1" customFormat="1" ht="42.75" customHeight="1" spans="1:18">
      <c r="A43" s="37" t="s">
        <v>105</v>
      </c>
      <c r="B43" s="39"/>
      <c r="C43" s="40"/>
      <c r="D43" s="40"/>
      <c r="E43" s="40"/>
      <c r="F43" s="40"/>
      <c r="G43" s="40"/>
      <c r="H43" s="41"/>
      <c r="I43" s="39" t="s">
        <v>101</v>
      </c>
      <c r="J43" s="41"/>
      <c r="K43" s="41"/>
      <c r="L43" s="41"/>
      <c r="M43" s="40"/>
      <c r="N43" s="40"/>
      <c r="O43" s="40"/>
      <c r="P43" s="40"/>
      <c r="Q43" s="40"/>
      <c r="R43" s="40"/>
    </row>
    <row r="44" s="1" customFormat="1" ht="42.75" customHeight="1" spans="1:18">
      <c r="A44" s="37" t="s">
        <v>106</v>
      </c>
      <c r="B44" s="37"/>
      <c r="C44" s="40"/>
      <c r="D44" s="40"/>
      <c r="E44" s="40"/>
      <c r="F44" s="40"/>
      <c r="G44" s="40"/>
      <c r="H44" s="41"/>
      <c r="I44" s="39" t="s">
        <v>101</v>
      </c>
      <c r="J44" s="41"/>
      <c r="K44" s="41"/>
      <c r="L44" s="41"/>
      <c r="M44" s="40"/>
      <c r="N44" s="40"/>
      <c r="O44" s="40"/>
      <c r="P44" s="40"/>
      <c r="Q44" s="40"/>
      <c r="R44" s="40"/>
    </row>
    <row r="45" s="1" customFormat="1" ht="42.75" customHeight="1" spans="1:18">
      <c r="A45" s="42" t="s">
        <v>107</v>
      </c>
      <c r="B45" s="39" t="s">
        <v>108</v>
      </c>
      <c r="C45" s="39"/>
      <c r="D45" s="39" t="s">
        <v>109</v>
      </c>
      <c r="E45" s="39"/>
      <c r="F45" s="39" t="s">
        <v>110</v>
      </c>
      <c r="G45" s="39"/>
      <c r="H45" s="39"/>
      <c r="I45" s="39" t="s">
        <v>52</v>
      </c>
      <c r="J45" s="38" t="s">
        <v>111</v>
      </c>
      <c r="K45" s="37" t="s">
        <v>112</v>
      </c>
      <c r="L45" s="37"/>
      <c r="M45" s="38" t="s">
        <v>113</v>
      </c>
      <c r="N45" s="54" t="s">
        <v>114</v>
      </c>
      <c r="O45" s="38" t="s">
        <v>115</v>
      </c>
      <c r="P45" s="39" t="s">
        <v>52</v>
      </c>
      <c r="Q45" s="39"/>
      <c r="R45" s="39"/>
    </row>
    <row r="46" s="1" customFormat="1" ht="42.75" customHeight="1" spans="1:18">
      <c r="A46" s="43"/>
      <c r="B46" s="39" t="s">
        <v>116</v>
      </c>
      <c r="C46" s="39" t="s">
        <v>117</v>
      </c>
      <c r="D46" s="39" t="s">
        <v>116</v>
      </c>
      <c r="E46" s="39" t="s">
        <v>117</v>
      </c>
      <c r="F46" s="39" t="s">
        <v>116</v>
      </c>
      <c r="G46" s="39" t="s">
        <v>117</v>
      </c>
      <c r="H46" s="39"/>
      <c r="I46" s="39"/>
      <c r="J46" s="39"/>
      <c r="K46" s="37"/>
      <c r="L46" s="37"/>
      <c r="M46" s="39"/>
      <c r="N46" s="39"/>
      <c r="O46" s="37"/>
      <c r="P46" s="39"/>
      <c r="Q46" s="39"/>
      <c r="R46" s="39"/>
    </row>
    <row r="47" s="1" customFormat="1" ht="42.75" customHeight="1" spans="1:18">
      <c r="A47" s="39" t="s">
        <v>118</v>
      </c>
      <c r="B47" s="41"/>
      <c r="C47" s="41"/>
      <c r="D47" s="41"/>
      <c r="E47" s="41"/>
      <c r="F47" s="41"/>
      <c r="G47" s="41"/>
      <c r="H47" s="41"/>
      <c r="I47" s="41"/>
      <c r="J47" s="39"/>
      <c r="K47" s="55"/>
      <c r="L47" s="55"/>
      <c r="M47" s="40"/>
      <c r="N47" s="40"/>
      <c r="O47" s="40"/>
      <c r="P47" s="40"/>
      <c r="Q47" s="40"/>
      <c r="R47" s="40"/>
    </row>
    <row r="48" s="1" customFormat="1" ht="42.75" customHeight="1" spans="1:18">
      <c r="A48" s="38" t="s">
        <v>119</v>
      </c>
      <c r="B48" s="40"/>
      <c r="C48" s="40"/>
      <c r="D48" s="40"/>
      <c r="E48" s="40"/>
      <c r="F48" s="40"/>
      <c r="G48" s="40"/>
      <c r="H48" s="40"/>
      <c r="I48" s="40"/>
      <c r="J48" s="38" t="s">
        <v>120</v>
      </c>
      <c r="K48" s="38" t="s">
        <v>121</v>
      </c>
      <c r="L48" s="38" t="s">
        <v>122</v>
      </c>
      <c r="M48" s="38" t="s">
        <v>123</v>
      </c>
      <c r="N48" s="37" t="s">
        <v>124</v>
      </c>
      <c r="O48" s="37"/>
      <c r="P48" s="37"/>
      <c r="Q48" s="37"/>
      <c r="R48" s="37"/>
    </row>
    <row r="49" s="1" customFormat="1" ht="42.75" customHeight="1" spans="1:18">
      <c r="A49" s="38" t="s">
        <v>125</v>
      </c>
      <c r="B49" s="38" t="s">
        <v>126</v>
      </c>
      <c r="C49" s="38" t="s">
        <v>127</v>
      </c>
      <c r="D49" s="38" t="s">
        <v>128</v>
      </c>
      <c r="E49" s="38" t="s">
        <v>129</v>
      </c>
      <c r="F49" s="38" t="s">
        <v>130</v>
      </c>
      <c r="G49" s="39" t="s">
        <v>52</v>
      </c>
      <c r="H49" s="39"/>
      <c r="I49" s="39"/>
      <c r="J49" s="39"/>
      <c r="K49" s="37"/>
      <c r="L49" s="37"/>
      <c r="M49" s="37"/>
      <c r="N49" s="37"/>
      <c r="O49" s="37"/>
      <c r="P49" s="37"/>
      <c r="Q49" s="37"/>
      <c r="R49" s="37"/>
    </row>
    <row r="50" s="1" customFormat="1" ht="42.75" customHeight="1" spans="1:18">
      <c r="A50" s="39"/>
      <c r="B50" s="41"/>
      <c r="C50" s="44"/>
      <c r="D50" s="41"/>
      <c r="E50" s="41"/>
      <c r="F50" s="41"/>
      <c r="G50" s="40"/>
      <c r="H50" s="40"/>
      <c r="I50" s="40"/>
      <c r="J50" s="39"/>
      <c r="K50" s="41"/>
      <c r="L50" s="41"/>
      <c r="M50" s="41"/>
      <c r="N50" s="40"/>
      <c r="O50" s="40"/>
      <c r="P50" s="40"/>
      <c r="Q50" s="40"/>
      <c r="R50" s="40"/>
    </row>
  </sheetData>
  <mergeCells count="121">
    <mergeCell ref="A1:R1"/>
    <mergeCell ref="A2:C2"/>
    <mergeCell ref="D2:H2"/>
    <mergeCell ref="I2:J2"/>
    <mergeCell ref="K2:L2"/>
    <mergeCell ref="M2:N2"/>
    <mergeCell ref="O2:R2"/>
    <mergeCell ref="B3:C3"/>
    <mergeCell ref="D3:J3"/>
    <mergeCell ref="K3:L3"/>
    <mergeCell ref="M3:R3"/>
    <mergeCell ref="B4:C4"/>
    <mergeCell ref="D4:J4"/>
    <mergeCell ref="K4:L4"/>
    <mergeCell ref="M4:R4"/>
    <mergeCell ref="B5:C5"/>
    <mergeCell ref="D5:J5"/>
    <mergeCell ref="K5:L5"/>
    <mergeCell ref="M5:R5"/>
    <mergeCell ref="B6:C6"/>
    <mergeCell ref="D6:J6"/>
    <mergeCell ref="K6:L6"/>
    <mergeCell ref="M6:O6"/>
    <mergeCell ref="Q6:R6"/>
    <mergeCell ref="B7:C7"/>
    <mergeCell ref="D7:F7"/>
    <mergeCell ref="H7:J7"/>
    <mergeCell ref="M7:O7"/>
    <mergeCell ref="Q7:R7"/>
    <mergeCell ref="B8:C8"/>
    <mergeCell ref="D8:F8"/>
    <mergeCell ref="H8:J8"/>
    <mergeCell ref="M8:O8"/>
    <mergeCell ref="Q8:R8"/>
    <mergeCell ref="B9:C9"/>
    <mergeCell ref="D9:F9"/>
    <mergeCell ref="H9:J9"/>
    <mergeCell ref="M9:O9"/>
    <mergeCell ref="Q9:R9"/>
    <mergeCell ref="B10:C10"/>
    <mergeCell ref="Q10:R10"/>
    <mergeCell ref="B11:C11"/>
    <mergeCell ref="D11:R11"/>
    <mergeCell ref="D12:G12"/>
    <mergeCell ref="H12:M12"/>
    <mergeCell ref="N12:R12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34:P34"/>
    <mergeCell ref="A38:B38"/>
    <mergeCell ref="K38:L38"/>
    <mergeCell ref="M38:R38"/>
    <mergeCell ref="A39:B39"/>
    <mergeCell ref="K39:L39"/>
    <mergeCell ref="M39:R39"/>
    <mergeCell ref="A40:B40"/>
    <mergeCell ref="K40:L40"/>
    <mergeCell ref="M40:R40"/>
    <mergeCell ref="A41:B41"/>
    <mergeCell ref="K41:L41"/>
    <mergeCell ref="M41:R41"/>
    <mergeCell ref="A42:B42"/>
    <mergeCell ref="K42:L42"/>
    <mergeCell ref="M42:R42"/>
    <mergeCell ref="A43:B43"/>
    <mergeCell ref="K43:L43"/>
    <mergeCell ref="M43:R43"/>
    <mergeCell ref="A44:B44"/>
    <mergeCell ref="K44:L44"/>
    <mergeCell ref="M44:R44"/>
    <mergeCell ref="B45:C45"/>
    <mergeCell ref="D45:E45"/>
    <mergeCell ref="F45:H45"/>
    <mergeCell ref="G46:H46"/>
    <mergeCell ref="G47:H47"/>
    <mergeCell ref="K47:L47"/>
    <mergeCell ref="P47:R47"/>
    <mergeCell ref="G48:H48"/>
    <mergeCell ref="G49:I49"/>
    <mergeCell ref="G50:I50"/>
    <mergeCell ref="N50:R50"/>
    <mergeCell ref="A3:A6"/>
    <mergeCell ref="A7:A9"/>
    <mergeCell ref="A10:A11"/>
    <mergeCell ref="A12:A30"/>
    <mergeCell ref="A45:A46"/>
    <mergeCell ref="A49:A50"/>
    <mergeCell ref="B24:B30"/>
    <mergeCell ref="C35:C37"/>
    <mergeCell ref="D35:D37"/>
    <mergeCell ref="E35:E37"/>
    <mergeCell ref="F35:F37"/>
    <mergeCell ref="G35:G37"/>
    <mergeCell ref="H35:H37"/>
    <mergeCell ref="I35:I37"/>
    <mergeCell ref="J35:J37"/>
    <mergeCell ref="J45:J47"/>
    <mergeCell ref="J48:J50"/>
    <mergeCell ref="K7:K9"/>
    <mergeCell ref="K48:K49"/>
    <mergeCell ref="L48:L49"/>
    <mergeCell ref="M45:M46"/>
    <mergeCell ref="M48:M49"/>
    <mergeCell ref="N45:N46"/>
    <mergeCell ref="O45:O46"/>
    <mergeCell ref="B12:C13"/>
    <mergeCell ref="A31:R32"/>
    <mergeCell ref="A35:B37"/>
    <mergeCell ref="K35:L37"/>
    <mergeCell ref="M35:R37"/>
    <mergeCell ref="K45:L46"/>
    <mergeCell ref="P45:R46"/>
    <mergeCell ref="N48:R49"/>
  </mergeCells>
  <dataValidations count="40">
    <dataValidation type="list" allowBlank="1" showInputMessage="1" showErrorMessage="1" sqref="K10">
      <formula1>"0类,1类,2类,3类,4a类,4b类"</formula1>
    </dataValidation>
    <dataValidation allowBlank="1" showInputMessage="1" showErrorMessage="1" error="请输入工程治理水土流失面积，单位为km2，如2000km2，填写为2000" sqref="K50"/>
    <dataValidation type="list" allowBlank="1" showInputMessage="1" showErrorMessage="1" sqref="G10 I10">
      <formula1>"I类,Ⅱ类,Ⅲ类,IV类,V类,无"</formula1>
    </dataValidation>
    <dataValidation type="decimal" operator="between" allowBlank="1" showInputMessage="1" showErrorMessage="1" error="请输入环保投资，单位为万元，如2000万元，填写为2000" sqref="M6:O6">
      <formula1>0</formula1>
      <formula2>999999999999</formula2>
    </dataValidation>
    <dataValidation type="decimal" operator="between" allowBlank="1" showInputMessage="1" showErrorMessage="1" error="请输入工程避让投资，单位为万元，如2000万元，填写2000" sqref="H38:H44">
      <formula1>0</formula1>
      <formula2>99999999999</formula2>
    </dataValidation>
    <dataValidation type="list" allowBlank="1" showInputMessage="1" showErrorMessage="1" sqref="M4:R4">
      <formula1>"新建,改扩建,技术改造"</formula1>
    </dataValidation>
    <dataValidation allowBlank="1" showInputMessage="1" showErrorMessage="1" sqref="D5:J5"/>
    <dataValidation type="decimal" operator="between" allowBlank="1" showInputMessage="1" showErrorMessage="1" error="请输入总投资，单位为万元，为正数，如8000万，填写8000" sqref="D6:J6">
      <formula1>0</formula1>
      <formula2>999999999999</formula2>
    </dataValidation>
    <dataValidation type="list" allowBlank="1" showInputMessage="1" showErrorMessage="1" sqref="M5:R5">
      <formula1>"编制报告书,编制报告表,填报登记表"</formula1>
    </dataValidation>
    <dataValidation type="decimal" operator="between" allowBlank="1" showInputMessage="1" showErrorMessage="1" error="请输入草地永久占用面积，单位为hm2，如20hm2，请填写20" sqref="G47:H47">
      <formula1>0</formula1>
      <formula2>9999999999</formula2>
    </dataValidation>
    <dataValidation type="decimal" operator="between" allowBlank="1" showInputMessage="1" showErrorMessage="1" sqref="Q9:R9 I47">
      <formula1>0</formula1>
      <formula2>9999999999</formula2>
    </dataValidation>
    <dataValidation type="list" allowBlank="1" showInputMessage="1" showErrorMessage="1" sqref="E10 O10">
      <formula1>"一级,二级,三级,无"</formula1>
    </dataValidation>
    <dataValidation type="list" allowBlank="1" showInputMessage="1" showErrorMessage="1" sqref="M10">
      <formula1>"一类,二类,三类,四类,无"</formula1>
    </dataValidation>
    <dataValidation type="decimal" operator="between" allowBlank="1" showInputMessage="1" showErrorMessage="1" sqref="D14:E14 H14:I14 D18:E18 H18:I18">
      <formula1>0</formula1>
      <formula2>999999999999</formula2>
    </dataValidation>
    <dataValidation type="decimal" operator="between" allowBlank="1" showInputMessage="1" showErrorMessage="1" error="请输入实际排放总量，为正数" sqref="J14 L14 F14:F17 F19:F30">
      <formula1>-99999999999</formula1>
      <formula2>999999999999</formula2>
    </dataValidation>
    <dataValidation type="decimal" operator="between" allowBlank="1" showInputMessage="1" showErrorMessage="1" error="请输入允许排放浓度，为正数" sqref="I19 E15:E17 E19:E30 I15:I17 I20:I22 I23:I30">
      <formula1>0</formula1>
      <formula2>999999999999</formula2>
    </dataValidation>
    <dataValidation type="decimal" operator="between" allowBlank="1" showInputMessage="1" showErrorMessage="1" error="请输入迁地增殖保护投资，单位为万元，如2000万元，填写为2000" sqref="J38">
      <formula1>0</formula1>
      <formula2>999999999999</formula2>
    </dataValidation>
    <dataValidation type="decimal" operator="between" allowBlank="1" showInputMessage="1" showErrorMessage="1" error="请输入基本农田临时占用面积，单位为hm2，如20hm2，请填写20" sqref="B47">
      <formula1>0</formula1>
      <formula2>9999999999</formula2>
    </dataValidation>
    <dataValidation type="decimal" operator="between" allowBlank="1" showInputMessage="1" showErrorMessage="1" error="请输入基本农田永久占用面积，单位为hm2，如20hm2，填写20" sqref="C47">
      <formula1>0</formula1>
      <formula2>9999999999</formula2>
    </dataValidation>
    <dataValidation type="decimal" operator="between" allowBlank="1" showInputMessage="1" showErrorMessage="1" error="请输入林地临时占用面积，单位为hm2，如20hm2，请填写20" sqref="D47">
      <formula1>0</formula1>
      <formula2>9999999999</formula2>
    </dataValidation>
    <dataValidation type="decimal" operator="between" allowBlank="1" showInputMessage="1" showErrorMessage="1" error="请输入林地永久占用面积，单位为hm2，如20hm2，请填写20" sqref="E47">
      <formula1>0</formula1>
      <formula2>9999999999</formula2>
    </dataValidation>
    <dataValidation type="decimal" operator="between" allowBlank="1" showInputMessage="1" showErrorMessage="1" error="请输入草地临时占用面积，单位为hm2，如20hm2，请填写20" sqref="F47">
      <formula1>0</formula1>
      <formula2>9999999999</formula2>
    </dataValidation>
    <dataValidation type="decimal" operator="between" allowBlank="1" showInputMessage="1" showErrorMessage="1" error="请输入工程避让噪声治理费用，单位为万元，如2000万元，填写为2000" sqref="B50">
      <formula1>0</formula1>
      <formula2>9999999999</formula2>
    </dataValidation>
    <dataValidation type="decimal" operator="between" allowBlank="1" showInputMessage="1" showErrorMessage="1" error="请输入隔声屏障噪声治理费用，单位为万元，如2000万元，填写为2000" sqref="C50">
      <formula1>0</formula1>
      <formula2>9999999999</formula2>
    </dataValidation>
    <dataValidation type="decimal" operator="between" allowBlank="1" showInputMessage="1" showErrorMessage="1" error="请输入隔声窗噪声治理费用，单位为万元，如2000万元，填写为2000" sqref="D50">
      <formula1>0</formula1>
      <formula2>9999999999</formula2>
    </dataValidation>
    <dataValidation type="decimal" operator="between" allowBlank="1" showInputMessage="1" showErrorMessage="1" error="请输入绿化降噪噪声治理费用，单位为万元，如2000万元，填写为2000" sqref="E50">
      <formula1>0</formula1>
      <formula2>9999999999</formula2>
    </dataValidation>
    <dataValidation type="decimal" operator="between" allowBlank="1" showInputMessage="1" showErrorMessage="1" error="请输入低噪设备及工艺噪声治理费用，单位为万元，如2000万元，填写为2000" sqref="F50">
      <formula1>0</formula1>
      <formula2>9999999999</formula2>
    </dataValidation>
    <dataValidation allowBlank="1" showInputMessage="1" showErrorMessage="1" error="请输入生物治理水土流失面积，单位为km2，如2000km2，填写为2000" sqref="L50"/>
    <dataValidation allowBlank="1" showInputMessage="1" showErrorMessage="1" error="请输入减少水土流失量，单位为吨，如2000吨，填写为2000" sqref="M50"/>
    <dataValidation type="decimal" operator="between" allowBlank="1" showInputMessage="1" showErrorMessage="1" error="请输入实际排放浓度，为正数" sqref="D15:D17 D19:D30 H15:H17">
      <formula1>0</formula1>
      <formula2>999999999999</formula2>
    </dataValidation>
    <dataValidation type="list" allowBlank="1" showInputMessage="1" showErrorMessage="1" sqref="E38:E44">
      <formula1>"严重,一般,小"</formula1>
    </dataValidation>
    <dataValidation type="list" allowBlank="1" showInputMessage="1" showErrorMessage="1" sqref="F38:F44">
      <formula1>"占用,切隔阻断,占用和切隔阻断"</formula1>
    </dataValidation>
    <dataValidation type="decimal" operator="between" allowBlank="1" showInputMessage="1" showErrorMessage="1" error="请输入核定排放总量，为正数" sqref="G14:G30 M14:M30 Q14:Q30">
      <formula1>0</formula1>
      <formula2>999999999999</formula2>
    </dataValidation>
    <dataValidation type="decimal" operator="between" allowBlank="1" showInputMessage="1" showErrorMessage="1" error="请输入预测排放浓度，为正数" sqref="H19:H30">
      <formula1>0</formula1>
      <formula2>999999999999</formula2>
    </dataValidation>
    <dataValidation type="decimal" operator="between" allowBlank="1" showInputMessage="1" showErrorMessage="1" error="请输入产生量，为正数" sqref="J15:J30">
      <formula1>0</formula1>
      <formula2>999999999999</formula2>
    </dataValidation>
    <dataValidation type="decimal" operator="between" allowBlank="1" showInputMessage="1" showErrorMessage="1" error="请输入迁地增殖保护投资，单位为万元，如2000万元，填写为2000" sqref="J43:J44">
      <formula1>0</formula1>
      <formula2>9999999999</formula2>
    </dataValidation>
    <dataValidation allowBlank="1" showErrorMessage="1" sqref="K13:K14 K16:K30"/>
    <dataValidation type="decimal" operator="between" allowBlank="1" showInputMessage="1" showErrorMessage="1" error="请输入以新带老削减量，为正数" sqref="N14:N30">
      <formula1>0</formula1>
      <formula2>999999999999</formula2>
    </dataValidation>
    <dataValidation type="decimal" operator="between" allowBlank="1" showInputMessage="1" showErrorMessage="1" error="请输入区域平衡替代本工程削减量，为正数" sqref="O14:O30">
      <formula1>0</formula1>
      <formula2>999999999999</formula2>
    </dataValidation>
    <dataValidation allowBlank="1" showInputMessage="1" showErrorMessage="1" error="请输入工程防护治理投资，单位为万元，如2000万元，填写为2000" sqref="K38:L44"/>
  </dataValidations>
  <pageMargins left="0.75" right="0.75" top="1" bottom="1" header="0.511805555555556" footer="0.511805555555556"/>
  <pageSetup paperSize="9" scale="68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6</xdr:col>
                    <xdr:colOff>199390</xdr:colOff>
                    <xdr:row>10</xdr:row>
                    <xdr:rowOff>9525</xdr:rowOff>
                  </from>
                  <to>
                    <xdr:col>8</xdr:col>
                    <xdr:colOff>9525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2" r:id="rId4">
              <controlPr defaultSize="0">
                <anchor moveWithCells="1">
                  <from>
                    <xdr:col>12</xdr:col>
                    <xdr:colOff>438785</xdr:colOff>
                    <xdr:row>10</xdr:row>
                    <xdr:rowOff>209550</xdr:rowOff>
                  </from>
                  <to>
                    <xdr:col>13</xdr:col>
                    <xdr:colOff>438785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5">
              <controlPr defaultSize="0">
                <anchor moveWithCells="1">
                  <from>
                    <xdr:col>3</xdr:col>
                    <xdr:colOff>19050</xdr:colOff>
                    <xdr:row>10</xdr:row>
                    <xdr:rowOff>9525</xdr:rowOff>
                  </from>
                  <to>
                    <xdr:col>4</xdr:col>
                    <xdr:colOff>104775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4" r:id="rId6">
              <controlPr defaultSize="0">
                <anchor moveWithCells="1">
                  <from>
                    <xdr:col>4</xdr:col>
                    <xdr:colOff>457200</xdr:colOff>
                    <xdr:row>10</xdr:row>
                    <xdr:rowOff>0</xdr:rowOff>
                  </from>
                  <to>
                    <xdr:col>5</xdr:col>
                    <xdr:colOff>638175</xdr:colOff>
                    <xdr:row>10</xdr:row>
                    <xdr:rowOff>229235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7">
              <controlPr defaultSize="0">
                <anchor moveWithCells="1">
                  <from>
                    <xdr:col>14</xdr:col>
                    <xdr:colOff>295275</xdr:colOff>
                    <xdr:row>10</xdr:row>
                    <xdr:rowOff>0</xdr:rowOff>
                  </from>
                  <to>
                    <xdr:col>15</xdr:col>
                    <xdr:colOff>314325</xdr:colOff>
                    <xdr:row>10</xdr:row>
                    <xdr:rowOff>229235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8">
              <controlPr defaultSize="0">
                <anchor moveWithCells="1">
                  <from>
                    <xdr:col>8</xdr:col>
                    <xdr:colOff>323850</xdr:colOff>
                    <xdr:row>10</xdr:row>
                    <xdr:rowOff>0</xdr:rowOff>
                  </from>
                  <to>
                    <xdr:col>9</xdr:col>
                    <xdr:colOff>714375</xdr:colOff>
                    <xdr:row>10</xdr:row>
                    <xdr:rowOff>229235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7" r:id="rId9">
              <controlPr defaultSize="0">
                <anchor moveWithCells="1">
                  <from>
                    <xdr:col>14</xdr:col>
                    <xdr:colOff>295275</xdr:colOff>
                    <xdr:row>10</xdr:row>
                    <xdr:rowOff>189865</xdr:rowOff>
                  </from>
                  <to>
                    <xdr:col>15</xdr:col>
                    <xdr:colOff>619760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8" r:id="rId10">
              <controlPr defaultSize="0">
                <anchor moveWithCells="1">
                  <from>
                    <xdr:col>10</xdr:col>
                    <xdr:colOff>438785</xdr:colOff>
                    <xdr:row>10</xdr:row>
                    <xdr:rowOff>0</xdr:rowOff>
                  </from>
                  <to>
                    <xdr:col>12</xdr:col>
                    <xdr:colOff>314325</xdr:colOff>
                    <xdr:row>10</xdr:row>
                    <xdr:rowOff>229235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9" r:id="rId11">
              <controlPr defaultSize="0">
                <anchor moveWithCells="1">
                  <from>
                    <xdr:col>6</xdr:col>
                    <xdr:colOff>199390</xdr:colOff>
                    <xdr:row>10</xdr:row>
                    <xdr:rowOff>219075</xdr:rowOff>
                  </from>
                  <to>
                    <xdr:col>8</xdr:col>
                    <xdr:colOff>57150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" r:id="rId12">
              <controlPr defaultSize="0">
                <anchor moveWithCells="1">
                  <from>
                    <xdr:col>4</xdr:col>
                    <xdr:colOff>457200</xdr:colOff>
                    <xdr:row>10</xdr:row>
                    <xdr:rowOff>219075</xdr:rowOff>
                  </from>
                  <to>
                    <xdr:col>5</xdr:col>
                    <xdr:colOff>647700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1" r:id="rId13">
              <controlPr defaultSize="0">
                <anchor moveWithCells="1">
                  <from>
                    <xdr:col>8</xdr:col>
                    <xdr:colOff>323850</xdr:colOff>
                    <xdr:row>10</xdr:row>
                    <xdr:rowOff>209550</xdr:rowOff>
                  </from>
                  <to>
                    <xdr:col>10</xdr:col>
                    <xdr:colOff>247650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2" r:id="rId14">
              <controlPr defaultSize="0">
                <anchor moveWithCells="1">
                  <from>
                    <xdr:col>10</xdr:col>
                    <xdr:colOff>438785</xdr:colOff>
                    <xdr:row>10</xdr:row>
                    <xdr:rowOff>189865</xdr:rowOff>
                  </from>
                  <to>
                    <xdr:col>11</xdr:col>
                    <xdr:colOff>457200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3" r:id="rId15">
              <controlPr defaultSize="0">
                <anchor moveWithCells="1">
                  <from>
                    <xdr:col>15</xdr:col>
                    <xdr:colOff>561975</xdr:colOff>
                    <xdr:row>10</xdr:row>
                    <xdr:rowOff>0</xdr:rowOff>
                  </from>
                  <to>
                    <xdr:col>16</xdr:col>
                    <xdr:colOff>381000</xdr:colOff>
                    <xdr:row>10</xdr:row>
                    <xdr:rowOff>229235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4" r:id="rId16">
              <controlPr defaultSize="0">
                <anchor moveWithCells="1">
                  <from>
                    <xdr:col>16</xdr:col>
                    <xdr:colOff>647700</xdr:colOff>
                    <xdr:row>10</xdr:row>
                    <xdr:rowOff>0</xdr:rowOff>
                  </from>
                  <to>
                    <xdr:col>17</xdr:col>
                    <xdr:colOff>666750</xdr:colOff>
                    <xdr:row>10</xdr:row>
                    <xdr:rowOff>229235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5" r:id="rId17">
              <controlPr defaultSize="0">
                <anchor moveWithCells="1">
                  <from>
                    <xdr:col>3</xdr:col>
                    <xdr:colOff>19050</xdr:colOff>
                    <xdr:row>10</xdr:row>
                    <xdr:rowOff>189865</xdr:rowOff>
                  </from>
                  <to>
                    <xdr:col>4</xdr:col>
                    <xdr:colOff>38735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6" r:id="rId18">
              <controlPr defaultSize="0">
                <anchor moveWithCells="1">
                  <from>
                    <xdr:col>12</xdr:col>
                    <xdr:colOff>438785</xdr:colOff>
                    <xdr:row>10</xdr:row>
                    <xdr:rowOff>0</xdr:rowOff>
                  </from>
                  <to>
                    <xdr:col>14</xdr:col>
                    <xdr:colOff>190500</xdr:colOff>
                    <xdr:row>10</xdr:row>
                    <xdr:rowOff>229235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2017-03-17T02:29:00Z</dcterms:created>
  <dcterms:modified xsi:type="dcterms:W3CDTF">2017-05-02T01:50:19Z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